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low/"/>
    </mc:Choice>
  </mc:AlternateContent>
  <xr:revisionPtr revIDLastSave="0" documentId="8_{8C8484C1-06A1-6245-BC23-6500BF31843F}" xr6:coauthVersionLast="47" xr6:coauthVersionMax="47" xr10:uidLastSave="{00000000-0000-0000-0000-000000000000}"/>
  <bookViews>
    <workbookView xWindow="5580" yWindow="4300" windowWidth="27640" windowHeight="16940" xr2:uid="{F7932C70-EE52-8344-BE93-403DAA16429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2" i="1" l="1"/>
  <c r="E62" i="1"/>
  <c r="F62" i="1" s="1"/>
  <c r="K61" i="1"/>
  <c r="E61" i="1"/>
  <c r="F61" i="1" s="1"/>
  <c r="K60" i="1"/>
  <c r="E60" i="1"/>
  <c r="F60" i="1" s="1"/>
  <c r="K59" i="1"/>
  <c r="E59" i="1"/>
  <c r="F59" i="1" s="1"/>
  <c r="K58" i="1"/>
  <c r="E58" i="1"/>
  <c r="F58" i="1" s="1"/>
  <c r="K57" i="1"/>
  <c r="E57" i="1"/>
  <c r="F57" i="1" s="1"/>
  <c r="K56" i="1"/>
  <c r="E56" i="1"/>
  <c r="F56" i="1" s="1"/>
  <c r="K55" i="1"/>
  <c r="E55" i="1"/>
  <c r="F55" i="1" s="1"/>
  <c r="K54" i="1"/>
  <c r="E54" i="1"/>
  <c r="F54" i="1" s="1"/>
  <c r="K53" i="1"/>
  <c r="E53" i="1"/>
  <c r="F53" i="1" s="1"/>
  <c r="K52" i="1"/>
  <c r="E52" i="1"/>
  <c r="F52" i="1" s="1"/>
  <c r="K51" i="1"/>
  <c r="E51" i="1"/>
  <c r="F51" i="1" s="1"/>
  <c r="K50" i="1"/>
  <c r="E50" i="1"/>
  <c r="F50" i="1" s="1"/>
  <c r="K49" i="1"/>
  <c r="E49" i="1"/>
  <c r="F49" i="1" s="1"/>
  <c r="K48" i="1"/>
  <c r="E48" i="1"/>
  <c r="F48" i="1" s="1"/>
  <c r="K47" i="1"/>
  <c r="E47" i="1"/>
  <c r="F47" i="1" s="1"/>
  <c r="K46" i="1"/>
  <c r="E46" i="1"/>
  <c r="F46" i="1" s="1"/>
  <c r="K45" i="1"/>
  <c r="E45" i="1"/>
  <c r="F45" i="1" s="1"/>
  <c r="K44" i="1"/>
  <c r="E44" i="1"/>
  <c r="F44" i="1" s="1"/>
  <c r="K43" i="1"/>
  <c r="E43" i="1"/>
  <c r="F43" i="1" s="1"/>
  <c r="K42" i="1"/>
  <c r="E42" i="1"/>
  <c r="F42" i="1" s="1"/>
  <c r="K41" i="1"/>
  <c r="E41" i="1"/>
  <c r="F41" i="1" s="1"/>
  <c r="K40" i="1"/>
  <c r="E40" i="1"/>
  <c r="F40" i="1" s="1"/>
  <c r="K39" i="1"/>
  <c r="E39" i="1"/>
  <c r="F39" i="1" s="1"/>
  <c r="K38" i="1"/>
  <c r="E38" i="1"/>
  <c r="F38" i="1" s="1"/>
  <c r="K37" i="1"/>
  <c r="E37" i="1"/>
  <c r="F37" i="1" s="1"/>
  <c r="K36" i="1"/>
  <c r="E36" i="1"/>
  <c r="F36" i="1" s="1"/>
  <c r="K35" i="1"/>
  <c r="E35" i="1"/>
  <c r="F35" i="1" s="1"/>
  <c r="K34" i="1"/>
  <c r="E34" i="1"/>
  <c r="F34" i="1" s="1"/>
  <c r="K33" i="1"/>
  <c r="E33" i="1"/>
  <c r="F33" i="1" s="1"/>
  <c r="K32" i="1"/>
  <c r="E32" i="1"/>
  <c r="F32" i="1" s="1"/>
  <c r="K31" i="1"/>
  <c r="E31" i="1"/>
  <c r="F31" i="1" s="1"/>
  <c r="K30" i="1"/>
  <c r="E30" i="1"/>
  <c r="F30" i="1" s="1"/>
  <c r="K29" i="1"/>
  <c r="E29" i="1"/>
  <c r="F29" i="1" s="1"/>
  <c r="K28" i="1"/>
  <c r="E28" i="1"/>
  <c r="F28" i="1" s="1"/>
  <c r="K27" i="1"/>
  <c r="E27" i="1"/>
  <c r="F27" i="1" s="1"/>
  <c r="K26" i="1"/>
  <c r="E26" i="1"/>
  <c r="F26" i="1" s="1"/>
  <c r="K25" i="1"/>
  <c r="E25" i="1"/>
  <c r="F25" i="1" s="1"/>
  <c r="K24" i="1"/>
  <c r="E24" i="1"/>
  <c r="F24" i="1" s="1"/>
  <c r="K23" i="1"/>
  <c r="E23" i="1"/>
  <c r="F23" i="1" s="1"/>
  <c r="K22" i="1"/>
  <c r="E22" i="1"/>
  <c r="F22" i="1" s="1"/>
  <c r="K21" i="1"/>
  <c r="E21" i="1"/>
  <c r="F21" i="1" s="1"/>
  <c r="K20" i="1"/>
  <c r="E20" i="1"/>
  <c r="F20" i="1" s="1"/>
  <c r="K19" i="1"/>
  <c r="E19" i="1"/>
  <c r="F19" i="1" s="1"/>
  <c r="K18" i="1"/>
  <c r="E18" i="1"/>
  <c r="F18" i="1" s="1"/>
  <c r="K17" i="1"/>
  <c r="E17" i="1"/>
  <c r="F17" i="1" s="1"/>
  <c r="K16" i="1"/>
  <c r="E16" i="1"/>
  <c r="F16" i="1" s="1"/>
  <c r="K15" i="1"/>
  <c r="E15" i="1"/>
  <c r="F15" i="1" s="1"/>
  <c r="K14" i="1"/>
  <c r="E14" i="1"/>
  <c r="F14" i="1" s="1"/>
  <c r="K13" i="1"/>
  <c r="E13" i="1"/>
  <c r="F13" i="1" s="1"/>
  <c r="K12" i="1"/>
  <c r="E12" i="1"/>
  <c r="F12" i="1" s="1"/>
  <c r="K11" i="1"/>
  <c r="E11" i="1"/>
  <c r="F11" i="1" s="1"/>
  <c r="K10" i="1"/>
  <c r="E10" i="1"/>
  <c r="F10" i="1" s="1"/>
  <c r="K9" i="1"/>
  <c r="E9" i="1"/>
  <c r="F9" i="1" s="1"/>
  <c r="K8" i="1"/>
  <c r="E8" i="1"/>
  <c r="F8" i="1" s="1"/>
  <c r="K7" i="1"/>
  <c r="E7" i="1"/>
  <c r="F7" i="1" s="1"/>
  <c r="K6" i="1"/>
  <c r="E6" i="1"/>
  <c r="F6" i="1" s="1"/>
  <c r="K5" i="1"/>
  <c r="E5" i="1"/>
  <c r="F5" i="1" s="1"/>
  <c r="K4" i="1"/>
  <c r="E4" i="1"/>
  <c r="F4" i="1" s="1"/>
</calcChain>
</file>

<file path=xl/sharedStrings.xml><?xml version="1.0" encoding="utf-8"?>
<sst xmlns="http://schemas.openxmlformats.org/spreadsheetml/2006/main" count="238" uniqueCount="76">
  <si>
    <t>×公司2033年5月会计凭证</t>
  </si>
  <si>
    <t>2033年</t>
  </si>
  <si>
    <t>凭证种类</t>
  </si>
  <si>
    <t>编号</t>
  </si>
  <si>
    <t>凭证类别及编号</t>
  </si>
  <si>
    <t>摘要</t>
  </si>
  <si>
    <t>借 方</t>
  </si>
  <si>
    <t>贷 方</t>
  </si>
  <si>
    <t>月</t>
  </si>
  <si>
    <t>日</t>
  </si>
  <si>
    <t>账户名称</t>
  </si>
  <si>
    <t>金额</t>
  </si>
  <si>
    <t>转</t>
  </si>
  <si>
    <t>结转材料费用</t>
  </si>
  <si>
    <t>材料</t>
  </si>
  <si>
    <t>主营业务收入</t>
  </si>
  <si>
    <t>现收</t>
  </si>
  <si>
    <t>提现</t>
  </si>
  <si>
    <t>现金</t>
  </si>
  <si>
    <t>银行存款</t>
  </si>
  <si>
    <t>现付</t>
  </si>
  <si>
    <t>购买打印机</t>
  </si>
  <si>
    <t>其他应收款</t>
  </si>
  <si>
    <t>银付</t>
  </si>
  <si>
    <t>购进材料</t>
  </si>
  <si>
    <t>材料采购</t>
  </si>
  <si>
    <t>银收</t>
  </si>
  <si>
    <t>废品出售</t>
  </si>
  <si>
    <t>废品</t>
  </si>
  <si>
    <t>结转采购成本</t>
  </si>
  <si>
    <t>偿还S公司欠款</t>
  </si>
  <si>
    <t>应付账款</t>
  </si>
  <si>
    <t>出售N产品10件</t>
  </si>
  <si>
    <t>购进a材料5吨，b材料3吨</t>
  </si>
  <si>
    <t>偿还欠款</t>
  </si>
  <si>
    <t>结转材料采购成本</t>
  </si>
  <si>
    <t>应收票据不能兑付</t>
  </si>
  <si>
    <t>应收账款</t>
  </si>
  <si>
    <t>应收票据</t>
  </si>
  <si>
    <t>冲销应付款</t>
  </si>
  <si>
    <t>营业外支出</t>
  </si>
  <si>
    <t>现金存入</t>
  </si>
  <si>
    <t>支付捐赠款</t>
  </si>
  <si>
    <t>支付借款利息</t>
  </si>
  <si>
    <t>预提费用</t>
  </si>
  <si>
    <t>收到罚款</t>
  </si>
  <si>
    <t>营业外收入</t>
  </si>
  <si>
    <t>支付保险费</t>
  </si>
  <si>
    <t>管理费用</t>
  </si>
  <si>
    <t>支付职工住院费</t>
  </si>
  <si>
    <t>应付福利费</t>
  </si>
  <si>
    <t>上月耗用材料</t>
  </si>
  <si>
    <t>生产成本</t>
  </si>
  <si>
    <t>制造费用</t>
  </si>
  <si>
    <t>计提应付工次</t>
  </si>
  <si>
    <t>应付工资</t>
  </si>
  <si>
    <t>计提福利费</t>
  </si>
  <si>
    <t>支付预提费用</t>
  </si>
  <si>
    <t>预付租金</t>
  </si>
  <si>
    <t>待摊费用</t>
  </si>
  <si>
    <t>支付采购费</t>
  </si>
  <si>
    <t>出售N产品给乙单位</t>
  </si>
  <si>
    <t>补付现金</t>
  </si>
  <si>
    <t>发工资</t>
  </si>
  <si>
    <t>王五报差旅费</t>
  </si>
  <si>
    <t>退回现金</t>
  </si>
  <si>
    <t>生产车间领用材料</t>
  </si>
  <si>
    <t>李四报差旅费</t>
  </si>
  <si>
    <t>出售产品给甲单位</t>
  </si>
  <si>
    <t>以应收票据抵付料款</t>
  </si>
  <si>
    <t>出售产品B10件</t>
  </si>
  <si>
    <t>王五借差旅费</t>
  </si>
  <si>
    <t>出售C产品15件</t>
  </si>
  <si>
    <t>出售产品出G公司</t>
  </si>
  <si>
    <t>收到乙单位欠款</t>
  </si>
  <si>
    <t>支付赔偿金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</si>
</sst>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Aptos Narrow"/>
      <family val="2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1" fillId="0" borderId="0" xfId="1">
      <alignment vertical="center"/>
    </xf>
    <xf numFmtId="0" fontId="2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>
      <alignment vertical="center"/>
    </xf>
    <xf numFmtId="0" fontId="3" fillId="0" borderId="1" xfId="1" applyFont="1" applyBorder="1" applyAlignment="1">
      <alignment horizontal="center" vertical="center"/>
    </xf>
    <xf numFmtId="39" fontId="3" fillId="0" borderId="1" xfId="1" applyNumberFormat="1" applyFont="1" applyBorder="1" applyAlignment="1">
      <alignment horizontal="center" vertical="center"/>
    </xf>
    <xf numFmtId="0" fontId="4" fillId="0" borderId="0" xfId="1" applyFo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39" fontId="4" fillId="0" borderId="1" xfId="1" applyNumberFormat="1" applyFont="1" applyBorder="1">
      <alignment vertical="center"/>
    </xf>
    <xf numFmtId="0" fontId="4" fillId="0" borderId="1" xfId="1" applyFont="1" applyBorder="1" applyAlignment="1">
      <alignment horizontal="left" vertical="center"/>
    </xf>
  </cellXfs>
  <cellStyles count="2">
    <cellStyle name="Normal" xfId="0" builtinId="0"/>
    <cellStyle name="常规_日记账和分类账" xfId="1" xr:uid="{F19D4043-2D5F-EE4D-932A-22AD92E68D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F51A4-4177-104F-A8BD-939DB2D47979}">
  <dimension ref="A1:K62"/>
  <sheetViews>
    <sheetView tabSelected="1" workbookViewId="0">
      <selection activeCell="M11" sqref="M11"/>
    </sheetView>
  </sheetViews>
  <sheetFormatPr baseColWidth="10" defaultRowHeight="16"/>
  <sheetData>
    <row r="1" spans="1:11" ht="17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spans="1:11">
      <c r="A2" s="1"/>
      <c r="B2" s="3" t="s">
        <v>1</v>
      </c>
      <c r="C2" s="3"/>
      <c r="D2" s="3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/>
      <c r="J2" s="4" t="s">
        <v>7</v>
      </c>
      <c r="K2" s="4"/>
    </row>
    <row r="3" spans="1:11">
      <c r="A3" s="1"/>
      <c r="B3" s="5" t="s">
        <v>8</v>
      </c>
      <c r="C3" s="5" t="s">
        <v>9</v>
      </c>
      <c r="D3" s="3"/>
      <c r="E3" s="3"/>
      <c r="F3" s="3"/>
      <c r="G3" s="4"/>
      <c r="H3" s="6" t="s">
        <v>10</v>
      </c>
      <c r="I3" s="7" t="s">
        <v>11</v>
      </c>
      <c r="J3" s="6" t="s">
        <v>10</v>
      </c>
      <c r="K3" s="7" t="s">
        <v>11</v>
      </c>
    </row>
    <row r="4" spans="1:11">
      <c r="A4" s="8"/>
      <c r="B4" s="9">
        <v>5</v>
      </c>
      <c r="C4" s="9">
        <v>1</v>
      </c>
      <c r="D4" s="9" t="s">
        <v>12</v>
      </c>
      <c r="E4" s="10">
        <f>COUNTIF($D$4:D4,D4)</f>
        <v>1</v>
      </c>
      <c r="F4" s="10" t="str">
        <f>D4&amp;E4</f>
        <v>转1</v>
      </c>
      <c r="G4" s="9" t="s">
        <v>13</v>
      </c>
      <c r="H4" s="9" t="s">
        <v>14</v>
      </c>
      <c r="I4" s="11">
        <v>3000</v>
      </c>
      <c r="J4" s="9" t="s">
        <v>15</v>
      </c>
      <c r="K4" s="11">
        <f t="shared" ref="K4:K62" si="0">I4</f>
        <v>3000</v>
      </c>
    </row>
    <row r="5" spans="1:11">
      <c r="A5" s="8"/>
      <c r="B5" s="9"/>
      <c r="C5" s="9">
        <v>1</v>
      </c>
      <c r="D5" s="9" t="s">
        <v>16</v>
      </c>
      <c r="E5" s="10">
        <f>COUNTIF($D$4:D5,D5)</f>
        <v>1</v>
      </c>
      <c r="F5" s="10" t="str">
        <f t="shared" ref="F5:F62" si="1">D5&amp;E5</f>
        <v>现收1</v>
      </c>
      <c r="G5" s="9" t="s">
        <v>17</v>
      </c>
      <c r="H5" s="9" t="s">
        <v>18</v>
      </c>
      <c r="I5" s="11">
        <v>2000</v>
      </c>
      <c r="J5" s="9" t="s">
        <v>19</v>
      </c>
      <c r="K5" s="11">
        <f t="shared" si="0"/>
        <v>2000</v>
      </c>
    </row>
    <row r="6" spans="1:11">
      <c r="A6" s="8"/>
      <c r="B6" s="9"/>
      <c r="C6" s="9">
        <v>1</v>
      </c>
      <c r="D6" s="9" t="s">
        <v>20</v>
      </c>
      <c r="E6" s="10">
        <f>COUNTIF($D$4:D6,D6)</f>
        <v>1</v>
      </c>
      <c r="F6" s="10" t="str">
        <f t="shared" si="1"/>
        <v>现付1</v>
      </c>
      <c r="G6" s="9" t="s">
        <v>21</v>
      </c>
      <c r="H6" s="9" t="s">
        <v>22</v>
      </c>
      <c r="I6" s="11">
        <v>300</v>
      </c>
      <c r="J6" s="9" t="s">
        <v>18</v>
      </c>
      <c r="K6" s="11">
        <f t="shared" si="0"/>
        <v>300</v>
      </c>
    </row>
    <row r="7" spans="1:11">
      <c r="A7" s="8"/>
      <c r="B7" s="9"/>
      <c r="C7" s="9">
        <v>2</v>
      </c>
      <c r="D7" s="9" t="s">
        <v>23</v>
      </c>
      <c r="E7" s="10">
        <f>COUNTIF($D$4:D7,D7)</f>
        <v>1</v>
      </c>
      <c r="F7" s="10" t="str">
        <f t="shared" si="1"/>
        <v>银付1</v>
      </c>
      <c r="G7" s="9" t="s">
        <v>24</v>
      </c>
      <c r="H7" s="9" t="s">
        <v>25</v>
      </c>
      <c r="I7" s="11">
        <v>3000</v>
      </c>
      <c r="J7" s="9" t="s">
        <v>19</v>
      </c>
      <c r="K7" s="11">
        <f t="shared" si="0"/>
        <v>3000</v>
      </c>
    </row>
    <row r="8" spans="1:11">
      <c r="A8" s="8"/>
      <c r="B8" s="9"/>
      <c r="C8" s="9">
        <v>3</v>
      </c>
      <c r="D8" s="9" t="s">
        <v>26</v>
      </c>
      <c r="E8" s="10">
        <f>COUNTIF($D$4:D8,D8)</f>
        <v>1</v>
      </c>
      <c r="F8" s="10" t="str">
        <f t="shared" si="1"/>
        <v>银收1</v>
      </c>
      <c r="G8" s="9" t="s">
        <v>27</v>
      </c>
      <c r="H8" s="9" t="s">
        <v>28</v>
      </c>
      <c r="I8" s="11">
        <v>50</v>
      </c>
      <c r="J8" s="9" t="s">
        <v>18</v>
      </c>
      <c r="K8" s="11">
        <f t="shared" si="0"/>
        <v>50</v>
      </c>
    </row>
    <row r="9" spans="1:11">
      <c r="A9" s="8"/>
      <c r="B9" s="9"/>
      <c r="C9" s="9">
        <v>3</v>
      </c>
      <c r="D9" s="9" t="s">
        <v>12</v>
      </c>
      <c r="E9" s="10">
        <f>COUNTIF($D$4:D9,D9)</f>
        <v>2</v>
      </c>
      <c r="F9" s="10" t="str">
        <f t="shared" si="1"/>
        <v>转2</v>
      </c>
      <c r="G9" s="9" t="s">
        <v>29</v>
      </c>
      <c r="H9" s="9" t="s">
        <v>14</v>
      </c>
      <c r="I9" s="11">
        <v>3050</v>
      </c>
      <c r="J9" s="9" t="s">
        <v>25</v>
      </c>
      <c r="K9" s="11">
        <f t="shared" si="0"/>
        <v>3050</v>
      </c>
    </row>
    <row r="10" spans="1:11">
      <c r="A10" s="8"/>
      <c r="B10" s="9"/>
      <c r="C10" s="9">
        <v>4</v>
      </c>
      <c r="D10" s="9" t="s">
        <v>23</v>
      </c>
      <c r="E10" s="10">
        <f>COUNTIF($D$4:D10,D10)</f>
        <v>2</v>
      </c>
      <c r="F10" s="10" t="str">
        <f t="shared" si="1"/>
        <v>银付2</v>
      </c>
      <c r="G10" s="9" t="s">
        <v>30</v>
      </c>
      <c r="H10" s="9" t="s">
        <v>31</v>
      </c>
      <c r="I10" s="11">
        <v>2500</v>
      </c>
      <c r="J10" s="9" t="s">
        <v>19</v>
      </c>
      <c r="K10" s="11">
        <f t="shared" si="0"/>
        <v>2500</v>
      </c>
    </row>
    <row r="11" spans="1:11">
      <c r="A11" s="8"/>
      <c r="B11" s="9"/>
      <c r="C11" s="9">
        <v>4</v>
      </c>
      <c r="D11" s="9" t="s">
        <v>26</v>
      </c>
      <c r="E11" s="10">
        <f>COUNTIF($D$4:D11,D11)</f>
        <v>2</v>
      </c>
      <c r="F11" s="10" t="str">
        <f t="shared" si="1"/>
        <v>银收2</v>
      </c>
      <c r="G11" s="9" t="s">
        <v>32</v>
      </c>
      <c r="H11" s="9" t="s">
        <v>19</v>
      </c>
      <c r="I11" s="11">
        <v>15000</v>
      </c>
      <c r="J11" s="9" t="s">
        <v>15</v>
      </c>
      <c r="K11" s="11">
        <f t="shared" si="0"/>
        <v>15000</v>
      </c>
    </row>
    <row r="12" spans="1:11">
      <c r="A12" s="8"/>
      <c r="B12" s="9"/>
      <c r="C12" s="9">
        <v>4</v>
      </c>
      <c r="D12" s="9" t="s">
        <v>12</v>
      </c>
      <c r="E12" s="10">
        <f>COUNTIF($D$4:D12,D12)</f>
        <v>3</v>
      </c>
      <c r="F12" s="10" t="str">
        <f t="shared" si="1"/>
        <v>转3</v>
      </c>
      <c r="G12" s="9" t="s">
        <v>33</v>
      </c>
      <c r="H12" s="9" t="s">
        <v>25</v>
      </c>
      <c r="I12" s="11">
        <v>7400</v>
      </c>
      <c r="J12" s="9" t="s">
        <v>31</v>
      </c>
      <c r="K12" s="11">
        <f t="shared" si="0"/>
        <v>7400</v>
      </c>
    </row>
    <row r="13" spans="1:11">
      <c r="A13" s="8"/>
      <c r="B13" s="9"/>
      <c r="C13" s="9">
        <v>5</v>
      </c>
      <c r="D13" s="9" t="s">
        <v>23</v>
      </c>
      <c r="E13" s="10">
        <f>COUNTIF($D$4:D13,D13)</f>
        <v>3</v>
      </c>
      <c r="F13" s="10" t="str">
        <f t="shared" si="1"/>
        <v>银付3</v>
      </c>
      <c r="G13" s="9" t="s">
        <v>34</v>
      </c>
      <c r="H13" s="9" t="s">
        <v>31</v>
      </c>
      <c r="I13" s="11">
        <v>20000</v>
      </c>
      <c r="J13" s="9" t="s">
        <v>19</v>
      </c>
      <c r="K13" s="11">
        <f t="shared" si="0"/>
        <v>20000</v>
      </c>
    </row>
    <row r="14" spans="1:11">
      <c r="A14" s="8"/>
      <c r="B14" s="9"/>
      <c r="C14" s="9">
        <v>5</v>
      </c>
      <c r="D14" s="9" t="s">
        <v>12</v>
      </c>
      <c r="E14" s="10">
        <f>COUNTIF($D$4:D14,D14)</f>
        <v>4</v>
      </c>
      <c r="F14" s="10" t="str">
        <f t="shared" si="1"/>
        <v>转4</v>
      </c>
      <c r="G14" s="9" t="s">
        <v>35</v>
      </c>
      <c r="H14" s="9" t="s">
        <v>14</v>
      </c>
      <c r="I14" s="11">
        <v>7400</v>
      </c>
      <c r="J14" s="9" t="s">
        <v>25</v>
      </c>
      <c r="K14" s="11">
        <f t="shared" si="0"/>
        <v>7400</v>
      </c>
    </row>
    <row r="15" spans="1:11">
      <c r="A15" s="8"/>
      <c r="B15" s="9"/>
      <c r="C15" s="9">
        <v>5</v>
      </c>
      <c r="D15" s="9" t="s">
        <v>12</v>
      </c>
      <c r="E15" s="10">
        <f>COUNTIF($D$4:D15,D15)</f>
        <v>5</v>
      </c>
      <c r="F15" s="10" t="str">
        <f t="shared" si="1"/>
        <v>转5</v>
      </c>
      <c r="G15" s="9" t="s">
        <v>36</v>
      </c>
      <c r="H15" s="9" t="s">
        <v>37</v>
      </c>
      <c r="I15" s="11">
        <v>4500</v>
      </c>
      <c r="J15" s="9" t="s">
        <v>38</v>
      </c>
      <c r="K15" s="11">
        <f t="shared" si="0"/>
        <v>4500</v>
      </c>
    </row>
    <row r="16" spans="1:11">
      <c r="A16" s="8"/>
      <c r="B16" s="9"/>
      <c r="C16" s="9">
        <v>6</v>
      </c>
      <c r="D16" s="9" t="s">
        <v>12</v>
      </c>
      <c r="E16" s="10">
        <f>COUNTIF($D$4:D16,D16)</f>
        <v>6</v>
      </c>
      <c r="F16" s="10" t="str">
        <f t="shared" si="1"/>
        <v>转6</v>
      </c>
      <c r="G16" s="9" t="s">
        <v>39</v>
      </c>
      <c r="H16" s="9" t="s">
        <v>31</v>
      </c>
      <c r="I16" s="11">
        <v>3500</v>
      </c>
      <c r="J16" s="9" t="s">
        <v>40</v>
      </c>
      <c r="K16" s="11">
        <f t="shared" si="0"/>
        <v>3500</v>
      </c>
    </row>
    <row r="17" spans="1:11">
      <c r="A17" s="8"/>
      <c r="B17" s="9"/>
      <c r="C17" s="9">
        <v>6</v>
      </c>
      <c r="D17" s="9" t="s">
        <v>20</v>
      </c>
      <c r="E17" s="10">
        <f>COUNTIF($D$4:D17,D17)</f>
        <v>2</v>
      </c>
      <c r="F17" s="10" t="str">
        <f t="shared" si="1"/>
        <v>现付2</v>
      </c>
      <c r="G17" s="9" t="s">
        <v>41</v>
      </c>
      <c r="H17" s="9" t="s">
        <v>19</v>
      </c>
      <c r="I17" s="11">
        <v>600</v>
      </c>
      <c r="J17" s="9" t="s">
        <v>18</v>
      </c>
      <c r="K17" s="11">
        <f t="shared" si="0"/>
        <v>600</v>
      </c>
    </row>
    <row r="18" spans="1:11">
      <c r="A18" s="8"/>
      <c r="B18" s="9"/>
      <c r="C18" s="9">
        <v>6</v>
      </c>
      <c r="D18" s="9" t="s">
        <v>23</v>
      </c>
      <c r="E18" s="10">
        <f>COUNTIF($D$4:D18,D18)</f>
        <v>4</v>
      </c>
      <c r="F18" s="10" t="str">
        <f t="shared" si="1"/>
        <v>银付4</v>
      </c>
      <c r="G18" s="9" t="s">
        <v>42</v>
      </c>
      <c r="H18" s="9" t="s">
        <v>40</v>
      </c>
      <c r="I18" s="11">
        <v>10000</v>
      </c>
      <c r="J18" s="9" t="s">
        <v>19</v>
      </c>
      <c r="K18" s="11">
        <f t="shared" si="0"/>
        <v>10000</v>
      </c>
    </row>
    <row r="19" spans="1:11">
      <c r="A19" s="8"/>
      <c r="B19" s="9"/>
      <c r="C19" s="9">
        <v>6</v>
      </c>
      <c r="D19" s="9" t="s">
        <v>23</v>
      </c>
      <c r="E19" s="10">
        <f>COUNTIF($D$4:D19,D19)</f>
        <v>5</v>
      </c>
      <c r="F19" s="10" t="str">
        <f t="shared" si="1"/>
        <v>银付5</v>
      </c>
      <c r="G19" s="9" t="s">
        <v>43</v>
      </c>
      <c r="H19" s="9" t="s">
        <v>44</v>
      </c>
      <c r="I19" s="11">
        <v>3400</v>
      </c>
      <c r="J19" s="9" t="s">
        <v>19</v>
      </c>
      <c r="K19" s="11">
        <f t="shared" si="0"/>
        <v>3400</v>
      </c>
    </row>
    <row r="20" spans="1:11">
      <c r="A20" s="8"/>
      <c r="B20" s="9"/>
      <c r="C20" s="9">
        <v>7</v>
      </c>
      <c r="D20" s="9" t="s">
        <v>16</v>
      </c>
      <c r="E20" s="10">
        <f>COUNTIF($D$4:D20,D20)</f>
        <v>2</v>
      </c>
      <c r="F20" s="10" t="str">
        <f t="shared" si="1"/>
        <v>现收2</v>
      </c>
      <c r="G20" s="9" t="s">
        <v>45</v>
      </c>
      <c r="H20" s="9" t="s">
        <v>18</v>
      </c>
      <c r="I20" s="11">
        <v>500</v>
      </c>
      <c r="J20" s="9" t="s">
        <v>46</v>
      </c>
      <c r="K20" s="11">
        <f t="shared" si="0"/>
        <v>500</v>
      </c>
    </row>
    <row r="21" spans="1:11">
      <c r="A21" s="8"/>
      <c r="B21" s="9"/>
      <c r="C21" s="9">
        <v>7</v>
      </c>
      <c r="D21" s="9" t="s">
        <v>20</v>
      </c>
      <c r="E21" s="10">
        <f>COUNTIF($D$4:D21,D21)</f>
        <v>3</v>
      </c>
      <c r="F21" s="10" t="str">
        <f t="shared" si="1"/>
        <v>现付3</v>
      </c>
      <c r="G21" s="9" t="s">
        <v>47</v>
      </c>
      <c r="H21" s="9" t="s">
        <v>48</v>
      </c>
      <c r="I21" s="11">
        <v>1200</v>
      </c>
      <c r="J21" s="9" t="s">
        <v>18</v>
      </c>
      <c r="K21" s="11">
        <f t="shared" si="0"/>
        <v>1200</v>
      </c>
    </row>
    <row r="22" spans="1:11">
      <c r="A22" s="8"/>
      <c r="B22" s="9"/>
      <c r="C22" s="9">
        <v>7</v>
      </c>
      <c r="D22" s="9" t="s">
        <v>20</v>
      </c>
      <c r="E22" s="10">
        <f>COUNTIF($D$4:D22,D22)</f>
        <v>4</v>
      </c>
      <c r="F22" s="10" t="str">
        <f t="shared" si="1"/>
        <v>现付4</v>
      </c>
      <c r="G22" s="9" t="s">
        <v>49</v>
      </c>
      <c r="H22" s="9" t="s">
        <v>50</v>
      </c>
      <c r="I22" s="11">
        <v>600</v>
      </c>
      <c r="J22" s="9" t="s">
        <v>18</v>
      </c>
      <c r="K22" s="11">
        <f t="shared" si="0"/>
        <v>600</v>
      </c>
    </row>
    <row r="23" spans="1:11">
      <c r="A23" s="8"/>
      <c r="B23" s="9"/>
      <c r="C23" s="9">
        <v>8</v>
      </c>
      <c r="D23" s="12" t="s">
        <v>12</v>
      </c>
      <c r="E23" s="10">
        <f>COUNTIF($D$4:D23,D23)</f>
        <v>7</v>
      </c>
      <c r="F23" s="10" t="str">
        <f t="shared" si="1"/>
        <v>转7</v>
      </c>
      <c r="G23" s="9" t="s">
        <v>51</v>
      </c>
      <c r="H23" s="9" t="s">
        <v>52</v>
      </c>
      <c r="I23" s="11">
        <v>28000</v>
      </c>
      <c r="J23" s="9" t="s">
        <v>14</v>
      </c>
      <c r="K23" s="11">
        <f t="shared" si="0"/>
        <v>28000</v>
      </c>
    </row>
    <row r="24" spans="1:11">
      <c r="A24" s="8"/>
      <c r="B24" s="9"/>
      <c r="C24" s="9">
        <v>8</v>
      </c>
      <c r="D24" s="12"/>
      <c r="E24" s="10">
        <f>COUNTIF($D$4:D24,D24)</f>
        <v>0</v>
      </c>
      <c r="F24" s="10" t="str">
        <f t="shared" si="1"/>
        <v>0</v>
      </c>
      <c r="G24" s="9"/>
      <c r="H24" s="9" t="s">
        <v>53</v>
      </c>
      <c r="I24" s="11">
        <v>1900</v>
      </c>
      <c r="J24" s="9" t="s">
        <v>14</v>
      </c>
      <c r="K24" s="11">
        <f t="shared" si="0"/>
        <v>1900</v>
      </c>
    </row>
    <row r="25" spans="1:11">
      <c r="A25" s="8"/>
      <c r="B25" s="9"/>
      <c r="C25" s="9">
        <v>9</v>
      </c>
      <c r="D25" s="12"/>
      <c r="E25" s="10">
        <f>COUNTIF($D$4:D25,D25)</f>
        <v>0</v>
      </c>
      <c r="F25" s="10" t="str">
        <f t="shared" si="1"/>
        <v>0</v>
      </c>
      <c r="G25" s="9"/>
      <c r="H25" s="9" t="s">
        <v>48</v>
      </c>
      <c r="I25" s="11">
        <v>850</v>
      </c>
      <c r="J25" s="9" t="s">
        <v>14</v>
      </c>
      <c r="K25" s="11">
        <f t="shared" si="0"/>
        <v>850</v>
      </c>
    </row>
    <row r="26" spans="1:11">
      <c r="A26" s="8"/>
      <c r="B26" s="9"/>
      <c r="C26" s="9">
        <v>9</v>
      </c>
      <c r="D26" s="12" t="s">
        <v>12</v>
      </c>
      <c r="E26" s="10">
        <f>COUNTIF($D$4:D26,D26)</f>
        <v>8</v>
      </c>
      <c r="F26" s="10" t="str">
        <f t="shared" si="1"/>
        <v>转8</v>
      </c>
      <c r="G26" s="9" t="s">
        <v>54</v>
      </c>
      <c r="H26" s="9" t="s">
        <v>52</v>
      </c>
      <c r="I26" s="11">
        <v>12000</v>
      </c>
      <c r="J26" s="9" t="s">
        <v>55</v>
      </c>
      <c r="K26" s="11">
        <f t="shared" si="0"/>
        <v>12000</v>
      </c>
    </row>
    <row r="27" spans="1:11">
      <c r="A27" s="8"/>
      <c r="B27" s="9"/>
      <c r="C27" s="9">
        <v>10</v>
      </c>
      <c r="D27" s="12"/>
      <c r="E27" s="10">
        <f>COUNTIF($D$4:D27,D27)</f>
        <v>0</v>
      </c>
      <c r="F27" s="10" t="str">
        <f t="shared" si="1"/>
        <v>0</v>
      </c>
      <c r="G27" s="9"/>
      <c r="H27" s="9" t="s">
        <v>53</v>
      </c>
      <c r="I27" s="11">
        <v>3000</v>
      </c>
      <c r="J27" s="9" t="s">
        <v>55</v>
      </c>
      <c r="K27" s="11">
        <f t="shared" si="0"/>
        <v>3000</v>
      </c>
    </row>
    <row r="28" spans="1:11">
      <c r="A28" s="8"/>
      <c r="B28" s="9"/>
      <c r="C28" s="9">
        <v>10</v>
      </c>
      <c r="D28" s="12"/>
      <c r="E28" s="10">
        <f>COUNTIF($D$4:D28,D28)</f>
        <v>0</v>
      </c>
      <c r="F28" s="10" t="str">
        <f t="shared" si="1"/>
        <v>0</v>
      </c>
      <c r="G28" s="9"/>
      <c r="H28" s="9" t="s">
        <v>48</v>
      </c>
      <c r="I28" s="11">
        <v>5000</v>
      </c>
      <c r="J28" s="9" t="s">
        <v>55</v>
      </c>
      <c r="K28" s="11">
        <f t="shared" si="0"/>
        <v>5000</v>
      </c>
    </row>
    <row r="29" spans="1:11">
      <c r="A29" s="8"/>
      <c r="B29" s="9"/>
      <c r="C29" s="9">
        <v>10</v>
      </c>
      <c r="D29" s="12" t="s">
        <v>12</v>
      </c>
      <c r="E29" s="10">
        <f>COUNTIF($D$4:D29,D29)</f>
        <v>9</v>
      </c>
      <c r="F29" s="10" t="str">
        <f t="shared" si="1"/>
        <v>转9</v>
      </c>
      <c r="G29" s="9" t="s">
        <v>56</v>
      </c>
      <c r="H29" s="9" t="s">
        <v>52</v>
      </c>
      <c r="I29" s="11">
        <v>1680</v>
      </c>
      <c r="J29" s="9" t="s">
        <v>50</v>
      </c>
      <c r="K29" s="11">
        <f t="shared" si="0"/>
        <v>1680</v>
      </c>
    </row>
    <row r="30" spans="1:11">
      <c r="A30" s="8"/>
      <c r="B30" s="9"/>
      <c r="C30" s="9">
        <v>10</v>
      </c>
      <c r="D30" s="12"/>
      <c r="E30" s="10">
        <f>COUNTIF($D$4:D30,D30)</f>
        <v>0</v>
      </c>
      <c r="F30" s="10" t="str">
        <f t="shared" si="1"/>
        <v>0</v>
      </c>
      <c r="G30" s="9"/>
      <c r="H30" s="9" t="s">
        <v>53</v>
      </c>
      <c r="I30" s="11">
        <v>420</v>
      </c>
      <c r="J30" s="9" t="s">
        <v>50</v>
      </c>
      <c r="K30" s="11">
        <f t="shared" si="0"/>
        <v>420</v>
      </c>
    </row>
    <row r="31" spans="1:11">
      <c r="A31" s="8"/>
      <c r="B31" s="9"/>
      <c r="C31" s="9">
        <v>10</v>
      </c>
      <c r="D31" s="12"/>
      <c r="E31" s="10">
        <f>COUNTIF($D$4:D31,D31)</f>
        <v>0</v>
      </c>
      <c r="F31" s="10" t="str">
        <f t="shared" si="1"/>
        <v>0</v>
      </c>
      <c r="G31" s="9"/>
      <c r="H31" s="9" t="s">
        <v>48</v>
      </c>
      <c r="I31" s="11">
        <v>700</v>
      </c>
      <c r="J31" s="9" t="s">
        <v>50</v>
      </c>
      <c r="K31" s="11">
        <f t="shared" si="0"/>
        <v>700</v>
      </c>
    </row>
    <row r="32" spans="1:11">
      <c r="A32" s="8"/>
      <c r="B32" s="9"/>
      <c r="C32" s="9">
        <v>11</v>
      </c>
      <c r="D32" s="9" t="s">
        <v>23</v>
      </c>
      <c r="E32" s="10">
        <f>COUNTIF($D$4:D32,D32)</f>
        <v>6</v>
      </c>
      <c r="F32" s="10" t="str">
        <f t="shared" si="1"/>
        <v>银付6</v>
      </c>
      <c r="G32" s="9" t="s">
        <v>57</v>
      </c>
      <c r="H32" s="9" t="s">
        <v>44</v>
      </c>
      <c r="I32" s="11">
        <v>600</v>
      </c>
      <c r="J32" s="9" t="s">
        <v>19</v>
      </c>
      <c r="K32" s="11">
        <f t="shared" si="0"/>
        <v>600</v>
      </c>
    </row>
    <row r="33" spans="1:11">
      <c r="A33" s="8"/>
      <c r="B33" s="9"/>
      <c r="C33" s="9">
        <v>11</v>
      </c>
      <c r="D33" s="9" t="s">
        <v>23</v>
      </c>
      <c r="E33" s="10">
        <f>COUNTIF($D$4:D33,D33)</f>
        <v>7</v>
      </c>
      <c r="F33" s="10" t="str">
        <f t="shared" si="1"/>
        <v>银付7</v>
      </c>
      <c r="G33" s="9" t="s">
        <v>58</v>
      </c>
      <c r="H33" s="9" t="s">
        <v>59</v>
      </c>
      <c r="I33" s="11">
        <v>900</v>
      </c>
      <c r="J33" s="9" t="s">
        <v>19</v>
      </c>
      <c r="K33" s="11">
        <f t="shared" si="0"/>
        <v>900</v>
      </c>
    </row>
    <row r="34" spans="1:11">
      <c r="A34" s="8"/>
      <c r="B34" s="9"/>
      <c r="C34" s="9">
        <v>12</v>
      </c>
      <c r="D34" s="9" t="s">
        <v>20</v>
      </c>
      <c r="E34" s="10">
        <f>COUNTIF($D$4:D34,D34)</f>
        <v>5</v>
      </c>
      <c r="F34" s="10" t="str">
        <f t="shared" si="1"/>
        <v>现付5</v>
      </c>
      <c r="G34" s="9" t="s">
        <v>60</v>
      </c>
      <c r="H34" s="9" t="s">
        <v>25</v>
      </c>
      <c r="I34" s="11">
        <v>100</v>
      </c>
      <c r="J34" s="9" t="s">
        <v>18</v>
      </c>
      <c r="K34" s="11">
        <f t="shared" si="0"/>
        <v>100</v>
      </c>
    </row>
    <row r="35" spans="1:11">
      <c r="A35" s="8"/>
      <c r="B35" s="9"/>
      <c r="C35" s="9">
        <v>12</v>
      </c>
      <c r="D35" s="9" t="s">
        <v>12</v>
      </c>
      <c r="E35" s="10">
        <f>COUNTIF($D$4:D35,D35)</f>
        <v>10</v>
      </c>
      <c r="F35" s="10" t="str">
        <f t="shared" si="1"/>
        <v>转10</v>
      </c>
      <c r="G35" s="9" t="s">
        <v>35</v>
      </c>
      <c r="H35" s="9" t="s">
        <v>14</v>
      </c>
      <c r="I35" s="11">
        <v>5100</v>
      </c>
      <c r="J35" s="9" t="s">
        <v>25</v>
      </c>
      <c r="K35" s="11">
        <f t="shared" si="0"/>
        <v>5100</v>
      </c>
    </row>
    <row r="36" spans="1:11">
      <c r="A36" s="8"/>
      <c r="B36" s="9"/>
      <c r="C36" s="9">
        <v>12</v>
      </c>
      <c r="D36" s="9" t="s">
        <v>12</v>
      </c>
      <c r="E36" s="10">
        <f>COUNTIF($D$4:D36,D36)</f>
        <v>11</v>
      </c>
      <c r="F36" s="10" t="str">
        <f t="shared" si="1"/>
        <v>转11</v>
      </c>
      <c r="G36" s="9" t="s">
        <v>61</v>
      </c>
      <c r="H36" s="9" t="s">
        <v>37</v>
      </c>
      <c r="I36" s="11">
        <v>15000</v>
      </c>
      <c r="J36" s="9" t="s">
        <v>15</v>
      </c>
      <c r="K36" s="11">
        <f t="shared" si="0"/>
        <v>15000</v>
      </c>
    </row>
    <row r="37" spans="1:11">
      <c r="A37" s="8"/>
      <c r="B37" s="9"/>
      <c r="C37" s="9">
        <v>13</v>
      </c>
      <c r="D37" s="9" t="s">
        <v>20</v>
      </c>
      <c r="E37" s="10">
        <f>COUNTIF($D$4:D37,D37)</f>
        <v>6</v>
      </c>
      <c r="F37" s="10" t="str">
        <f t="shared" si="1"/>
        <v>现付6</v>
      </c>
      <c r="G37" s="9" t="s">
        <v>62</v>
      </c>
      <c r="H37" s="9" t="s">
        <v>48</v>
      </c>
      <c r="I37" s="11">
        <v>50</v>
      </c>
      <c r="J37" s="9" t="s">
        <v>18</v>
      </c>
      <c r="K37" s="11">
        <f t="shared" si="0"/>
        <v>50</v>
      </c>
    </row>
    <row r="38" spans="1:11">
      <c r="A38" s="8"/>
      <c r="B38" s="9"/>
      <c r="C38" s="9">
        <v>13</v>
      </c>
      <c r="D38" s="9" t="s">
        <v>23</v>
      </c>
      <c r="E38" s="10">
        <f>COUNTIF($D$4:D38,D38)</f>
        <v>8</v>
      </c>
      <c r="F38" s="10" t="str">
        <f t="shared" si="1"/>
        <v>银付8</v>
      </c>
      <c r="G38" s="9" t="s">
        <v>58</v>
      </c>
      <c r="H38" s="9" t="s">
        <v>59</v>
      </c>
      <c r="I38" s="11">
        <v>1800</v>
      </c>
      <c r="J38" s="9" t="s">
        <v>19</v>
      </c>
      <c r="K38" s="11">
        <f t="shared" si="0"/>
        <v>1800</v>
      </c>
    </row>
    <row r="39" spans="1:11">
      <c r="A39" s="8"/>
      <c r="B39" s="9"/>
      <c r="C39" s="9">
        <v>14</v>
      </c>
      <c r="D39" s="9" t="s">
        <v>20</v>
      </c>
      <c r="E39" s="10">
        <f>COUNTIF($D$4:D39,D39)</f>
        <v>7</v>
      </c>
      <c r="F39" s="10" t="str">
        <f t="shared" si="1"/>
        <v>现付7</v>
      </c>
      <c r="G39" s="9" t="s">
        <v>60</v>
      </c>
      <c r="H39" s="9" t="s">
        <v>25</v>
      </c>
      <c r="I39" s="11">
        <v>700</v>
      </c>
      <c r="J39" s="9" t="s">
        <v>18</v>
      </c>
      <c r="K39" s="11">
        <f t="shared" si="0"/>
        <v>700</v>
      </c>
    </row>
    <row r="40" spans="1:11">
      <c r="A40" s="8"/>
      <c r="B40" s="9"/>
      <c r="C40" s="9">
        <v>14</v>
      </c>
      <c r="D40" s="9" t="s">
        <v>12</v>
      </c>
      <c r="E40" s="10">
        <f>COUNTIF($D$4:D40,D40)</f>
        <v>12</v>
      </c>
      <c r="F40" s="10" t="str">
        <f t="shared" si="1"/>
        <v>转12</v>
      </c>
      <c r="G40" s="9" t="s">
        <v>35</v>
      </c>
      <c r="H40" s="9" t="s">
        <v>14</v>
      </c>
      <c r="I40" s="11">
        <v>15700</v>
      </c>
      <c r="J40" s="9" t="s">
        <v>25</v>
      </c>
      <c r="K40" s="11">
        <f t="shared" si="0"/>
        <v>15700</v>
      </c>
    </row>
    <row r="41" spans="1:11">
      <c r="A41" s="8"/>
      <c r="B41" s="9"/>
      <c r="C41" s="9">
        <v>15</v>
      </c>
      <c r="D41" s="9" t="s">
        <v>16</v>
      </c>
      <c r="E41" s="10">
        <f>COUNTIF($D$4:D41,D41)</f>
        <v>3</v>
      </c>
      <c r="F41" s="10" t="str">
        <f t="shared" si="1"/>
        <v>现收3</v>
      </c>
      <c r="G41" s="9" t="s">
        <v>17</v>
      </c>
      <c r="H41" s="9" t="s">
        <v>18</v>
      </c>
      <c r="I41" s="11">
        <v>20000</v>
      </c>
      <c r="J41" s="9" t="s">
        <v>19</v>
      </c>
      <c r="K41" s="11">
        <f t="shared" si="0"/>
        <v>20000</v>
      </c>
    </row>
    <row r="42" spans="1:11">
      <c r="A42" s="8"/>
      <c r="B42" s="9"/>
      <c r="C42" s="9">
        <v>15</v>
      </c>
      <c r="D42" s="9" t="s">
        <v>20</v>
      </c>
      <c r="E42" s="10">
        <f>COUNTIF($D$4:D42,D42)</f>
        <v>8</v>
      </c>
      <c r="F42" s="10" t="str">
        <f t="shared" si="1"/>
        <v>现付8</v>
      </c>
      <c r="G42" s="9" t="s">
        <v>63</v>
      </c>
      <c r="H42" s="9" t="s">
        <v>55</v>
      </c>
      <c r="I42" s="11">
        <v>20000</v>
      </c>
      <c r="J42" s="9" t="s">
        <v>18</v>
      </c>
      <c r="K42" s="11">
        <f t="shared" si="0"/>
        <v>20000</v>
      </c>
    </row>
    <row r="43" spans="1:11">
      <c r="A43" s="8"/>
      <c r="B43" s="9"/>
      <c r="C43" s="9">
        <v>16</v>
      </c>
      <c r="D43" s="9" t="s">
        <v>12</v>
      </c>
      <c r="E43" s="10">
        <f>COUNTIF($D$4:D43,D43)</f>
        <v>13</v>
      </c>
      <c r="F43" s="10" t="str">
        <f t="shared" si="1"/>
        <v>转13</v>
      </c>
      <c r="G43" s="9" t="s">
        <v>64</v>
      </c>
      <c r="H43" s="9" t="s">
        <v>48</v>
      </c>
      <c r="I43" s="11">
        <v>480</v>
      </c>
      <c r="J43" s="9" t="s">
        <v>22</v>
      </c>
      <c r="K43" s="11">
        <f t="shared" si="0"/>
        <v>480</v>
      </c>
    </row>
    <row r="44" spans="1:11">
      <c r="A44" s="8"/>
      <c r="B44" s="9"/>
      <c r="C44" s="9">
        <v>16</v>
      </c>
      <c r="D44" s="9" t="s">
        <v>16</v>
      </c>
      <c r="E44" s="10">
        <f>COUNTIF($D$4:D44,D44)</f>
        <v>4</v>
      </c>
      <c r="F44" s="10" t="str">
        <f t="shared" si="1"/>
        <v>现收4</v>
      </c>
      <c r="G44" s="9" t="s">
        <v>65</v>
      </c>
      <c r="H44" s="9" t="s">
        <v>18</v>
      </c>
      <c r="I44" s="11">
        <v>20</v>
      </c>
      <c r="J44" s="9" t="s">
        <v>22</v>
      </c>
      <c r="K44" s="11">
        <f t="shared" si="0"/>
        <v>20</v>
      </c>
    </row>
    <row r="45" spans="1:11">
      <c r="A45" s="8"/>
      <c r="B45" s="9"/>
      <c r="C45" s="9">
        <v>17</v>
      </c>
      <c r="D45" s="9" t="s">
        <v>12</v>
      </c>
      <c r="E45" s="10">
        <f>COUNTIF($D$4:D45,D45)</f>
        <v>14</v>
      </c>
      <c r="F45" s="10" t="str">
        <f t="shared" si="1"/>
        <v>转14</v>
      </c>
      <c r="G45" s="9" t="s">
        <v>66</v>
      </c>
      <c r="H45" s="9" t="s">
        <v>53</v>
      </c>
      <c r="I45" s="11">
        <v>1200</v>
      </c>
      <c r="J45" s="9" t="s">
        <v>14</v>
      </c>
      <c r="K45" s="11">
        <f t="shared" si="0"/>
        <v>1200</v>
      </c>
    </row>
    <row r="46" spans="1:11">
      <c r="A46" s="8"/>
      <c r="B46" s="9"/>
      <c r="C46" s="9">
        <v>18</v>
      </c>
      <c r="D46" s="9" t="s">
        <v>12</v>
      </c>
      <c r="E46" s="10">
        <f>COUNTIF($D$4:D46,D46)</f>
        <v>15</v>
      </c>
      <c r="F46" s="10" t="str">
        <f t="shared" si="1"/>
        <v>转15</v>
      </c>
      <c r="G46" s="9" t="s">
        <v>67</v>
      </c>
      <c r="H46" s="9" t="s">
        <v>48</v>
      </c>
      <c r="I46" s="11">
        <v>370</v>
      </c>
      <c r="J46" s="9" t="s">
        <v>22</v>
      </c>
      <c r="K46" s="11">
        <f t="shared" si="0"/>
        <v>370</v>
      </c>
    </row>
    <row r="47" spans="1:11">
      <c r="A47" s="8"/>
      <c r="B47" s="9"/>
      <c r="C47" s="9">
        <v>18</v>
      </c>
      <c r="D47" s="9" t="s">
        <v>16</v>
      </c>
      <c r="E47" s="10">
        <f>COUNTIF($D$4:D47,D47)</f>
        <v>5</v>
      </c>
      <c r="F47" s="10" t="str">
        <f t="shared" si="1"/>
        <v>现收5</v>
      </c>
      <c r="G47" s="9" t="s">
        <v>65</v>
      </c>
      <c r="H47" s="9" t="s">
        <v>18</v>
      </c>
      <c r="I47" s="11">
        <v>30</v>
      </c>
      <c r="J47" s="9" t="s">
        <v>22</v>
      </c>
      <c r="K47" s="11">
        <f t="shared" si="0"/>
        <v>30</v>
      </c>
    </row>
    <row r="48" spans="1:11">
      <c r="A48" s="8"/>
      <c r="B48" s="9"/>
      <c r="C48" s="9">
        <v>19</v>
      </c>
      <c r="D48" s="9" t="s">
        <v>12</v>
      </c>
      <c r="E48" s="10">
        <f>COUNTIF($D$4:D48,D48)</f>
        <v>16</v>
      </c>
      <c r="F48" s="10" t="str">
        <f t="shared" si="1"/>
        <v>转16</v>
      </c>
      <c r="G48" s="9" t="s">
        <v>68</v>
      </c>
      <c r="H48" s="9" t="s">
        <v>37</v>
      </c>
      <c r="I48" s="11">
        <v>10000</v>
      </c>
      <c r="J48" s="9" t="s">
        <v>15</v>
      </c>
      <c r="K48" s="11">
        <f t="shared" si="0"/>
        <v>10000</v>
      </c>
    </row>
    <row r="49" spans="1:11">
      <c r="A49" s="8"/>
      <c r="B49" s="9"/>
      <c r="C49" s="9">
        <v>21</v>
      </c>
      <c r="D49" s="9" t="s">
        <v>26</v>
      </c>
      <c r="E49" s="10">
        <f>COUNTIF($D$4:D49,D49)</f>
        <v>3</v>
      </c>
      <c r="F49" s="10" t="str">
        <f t="shared" si="1"/>
        <v>银收3</v>
      </c>
      <c r="G49" s="9" t="s">
        <v>30</v>
      </c>
      <c r="H49" s="9" t="s">
        <v>31</v>
      </c>
      <c r="I49" s="11">
        <v>2500</v>
      </c>
      <c r="J49" s="9" t="s">
        <v>19</v>
      </c>
      <c r="K49" s="11">
        <f t="shared" si="0"/>
        <v>2500</v>
      </c>
    </row>
    <row r="50" spans="1:11">
      <c r="A50" s="8"/>
      <c r="B50" s="9"/>
      <c r="C50" s="9">
        <v>21</v>
      </c>
      <c r="D50" s="9" t="s">
        <v>12</v>
      </c>
      <c r="E50" s="10">
        <f>COUNTIF($D$4:D50,D50)</f>
        <v>17</v>
      </c>
      <c r="F50" s="10" t="str">
        <f t="shared" si="1"/>
        <v>转17</v>
      </c>
      <c r="G50" s="9" t="s">
        <v>32</v>
      </c>
      <c r="H50" s="9" t="s">
        <v>19</v>
      </c>
      <c r="I50" s="11">
        <v>15000</v>
      </c>
      <c r="J50" s="9" t="s">
        <v>15</v>
      </c>
      <c r="K50" s="11">
        <f t="shared" si="0"/>
        <v>15000</v>
      </c>
    </row>
    <row r="51" spans="1:11">
      <c r="A51" s="8"/>
      <c r="B51" s="9"/>
      <c r="C51" s="9">
        <v>22</v>
      </c>
      <c r="D51" s="9" t="s">
        <v>23</v>
      </c>
      <c r="E51" s="10">
        <f>COUNTIF($D$4:D51,D51)</f>
        <v>9</v>
      </c>
      <c r="F51" s="10" t="str">
        <f t="shared" si="1"/>
        <v>银付9</v>
      </c>
      <c r="G51" s="9" t="s">
        <v>34</v>
      </c>
      <c r="H51" s="9" t="s">
        <v>31</v>
      </c>
      <c r="I51" s="11">
        <v>20000</v>
      </c>
      <c r="J51" s="9" t="s">
        <v>19</v>
      </c>
      <c r="K51" s="11">
        <f t="shared" si="0"/>
        <v>20000</v>
      </c>
    </row>
    <row r="52" spans="1:11">
      <c r="A52" s="8"/>
      <c r="B52" s="9"/>
      <c r="C52" s="9">
        <v>23</v>
      </c>
      <c r="D52" s="9" t="s">
        <v>20</v>
      </c>
      <c r="E52" s="10">
        <f>COUNTIF($D$4:D52,D52)</f>
        <v>9</v>
      </c>
      <c r="F52" s="10" t="str">
        <f t="shared" si="1"/>
        <v>现付9</v>
      </c>
      <c r="G52" s="9" t="s">
        <v>35</v>
      </c>
      <c r="H52" s="9" t="s">
        <v>14</v>
      </c>
      <c r="I52" s="11">
        <v>7400</v>
      </c>
      <c r="J52" s="9" t="s">
        <v>25</v>
      </c>
      <c r="K52" s="11">
        <f t="shared" si="0"/>
        <v>7400</v>
      </c>
    </row>
    <row r="53" spans="1:11">
      <c r="A53" s="8"/>
      <c r="B53" s="9"/>
      <c r="C53" s="9">
        <v>24</v>
      </c>
      <c r="D53" s="9" t="s">
        <v>16</v>
      </c>
      <c r="E53" s="10">
        <f>COUNTIF($D$4:D53,D53)</f>
        <v>6</v>
      </c>
      <c r="F53" s="10" t="str">
        <f t="shared" si="1"/>
        <v>现收6</v>
      </c>
      <c r="G53" s="9" t="s">
        <v>36</v>
      </c>
      <c r="H53" s="9" t="s">
        <v>37</v>
      </c>
      <c r="I53" s="11">
        <v>4500</v>
      </c>
      <c r="J53" s="9" t="s">
        <v>38</v>
      </c>
      <c r="K53" s="11">
        <f t="shared" si="0"/>
        <v>4500</v>
      </c>
    </row>
    <row r="54" spans="1:11">
      <c r="A54" s="8"/>
      <c r="B54" s="9"/>
      <c r="C54" s="9">
        <v>24</v>
      </c>
      <c r="D54" s="9" t="s">
        <v>12</v>
      </c>
      <c r="E54" s="10">
        <f>COUNTIF($D$4:D54,D54)</f>
        <v>18</v>
      </c>
      <c r="F54" s="10" t="str">
        <f t="shared" si="1"/>
        <v>转18</v>
      </c>
      <c r="G54" s="9" t="s">
        <v>69</v>
      </c>
      <c r="H54" s="9" t="s">
        <v>25</v>
      </c>
      <c r="I54" s="11">
        <v>7500</v>
      </c>
      <c r="J54" s="9" t="s">
        <v>38</v>
      </c>
      <c r="K54" s="11">
        <f t="shared" si="0"/>
        <v>7500</v>
      </c>
    </row>
    <row r="55" spans="1:11">
      <c r="A55" s="8"/>
      <c r="B55" s="9"/>
      <c r="C55" s="9">
        <v>25</v>
      </c>
      <c r="D55" s="9" t="s">
        <v>20</v>
      </c>
      <c r="E55" s="10">
        <f>COUNTIF($D$4:D55,D55)</f>
        <v>10</v>
      </c>
      <c r="F55" s="10" t="str">
        <f t="shared" si="1"/>
        <v>现付10</v>
      </c>
      <c r="G55" s="9" t="s">
        <v>70</v>
      </c>
      <c r="H55" s="9" t="s">
        <v>37</v>
      </c>
      <c r="I55" s="11">
        <v>16000</v>
      </c>
      <c r="J55" s="9" t="s">
        <v>15</v>
      </c>
      <c r="K55" s="11">
        <f t="shared" si="0"/>
        <v>16000</v>
      </c>
    </row>
    <row r="56" spans="1:11">
      <c r="A56" s="8"/>
      <c r="B56" s="9"/>
      <c r="C56" s="9">
        <v>26</v>
      </c>
      <c r="D56" s="9" t="s">
        <v>23</v>
      </c>
      <c r="E56" s="10">
        <f>COUNTIF($D$4:D56,D56)</f>
        <v>10</v>
      </c>
      <c r="F56" s="10" t="str">
        <f t="shared" si="1"/>
        <v>银付10</v>
      </c>
      <c r="G56" s="9" t="s">
        <v>71</v>
      </c>
      <c r="H56" s="9" t="s">
        <v>22</v>
      </c>
      <c r="I56" s="11">
        <v>500</v>
      </c>
      <c r="J56" s="9" t="s">
        <v>18</v>
      </c>
      <c r="K56" s="11">
        <f t="shared" si="0"/>
        <v>500</v>
      </c>
    </row>
    <row r="57" spans="1:11">
      <c r="A57" s="8"/>
      <c r="B57" s="9"/>
      <c r="C57" s="9">
        <v>26</v>
      </c>
      <c r="D57" s="9" t="s">
        <v>23</v>
      </c>
      <c r="E57" s="10">
        <f>COUNTIF($D$4:D57,D57)</f>
        <v>11</v>
      </c>
      <c r="F57" s="10" t="str">
        <f t="shared" si="1"/>
        <v>银付11</v>
      </c>
      <c r="G57" s="9" t="s">
        <v>72</v>
      </c>
      <c r="H57" s="9" t="s">
        <v>18</v>
      </c>
      <c r="I57" s="11">
        <v>2500</v>
      </c>
      <c r="J57" s="9" t="s">
        <v>15</v>
      </c>
      <c r="K57" s="11">
        <f t="shared" si="0"/>
        <v>2500</v>
      </c>
    </row>
    <row r="58" spans="1:11">
      <c r="A58" s="8"/>
      <c r="B58" s="9"/>
      <c r="C58" s="9">
        <v>27</v>
      </c>
      <c r="D58" s="9" t="s">
        <v>16</v>
      </c>
      <c r="E58" s="10">
        <f>COUNTIF($D$4:D58,D58)</f>
        <v>7</v>
      </c>
      <c r="F58" s="10" t="str">
        <f t="shared" si="1"/>
        <v>现收7</v>
      </c>
      <c r="G58" s="9" t="s">
        <v>73</v>
      </c>
      <c r="H58" s="9" t="s">
        <v>37</v>
      </c>
      <c r="I58" s="11">
        <v>20000</v>
      </c>
      <c r="J58" s="9" t="s">
        <v>15</v>
      </c>
      <c r="K58" s="11">
        <f t="shared" si="0"/>
        <v>20000</v>
      </c>
    </row>
    <row r="59" spans="1:11">
      <c r="A59" s="8"/>
      <c r="B59" s="9"/>
      <c r="C59" s="9">
        <v>28</v>
      </c>
      <c r="D59" s="9" t="s">
        <v>20</v>
      </c>
      <c r="E59" s="10">
        <f>COUNTIF($D$4:D59,D59)</f>
        <v>11</v>
      </c>
      <c r="F59" s="10" t="str">
        <f t="shared" si="1"/>
        <v>现付11</v>
      </c>
      <c r="G59" s="9" t="s">
        <v>41</v>
      </c>
      <c r="H59" s="9" t="s">
        <v>19</v>
      </c>
      <c r="I59" s="11">
        <v>1500</v>
      </c>
      <c r="J59" s="9" t="s">
        <v>18</v>
      </c>
      <c r="K59" s="11">
        <f t="shared" si="0"/>
        <v>1500</v>
      </c>
    </row>
    <row r="60" spans="1:11">
      <c r="A60" s="8"/>
      <c r="B60" s="9"/>
      <c r="C60" s="9">
        <v>29</v>
      </c>
      <c r="D60" s="9" t="s">
        <v>20</v>
      </c>
      <c r="E60" s="10">
        <f>COUNTIF($D$4:D60,D60)</f>
        <v>12</v>
      </c>
      <c r="F60" s="10" t="str">
        <f t="shared" si="1"/>
        <v>现付12</v>
      </c>
      <c r="G60" s="9" t="s">
        <v>74</v>
      </c>
      <c r="H60" s="9" t="s">
        <v>19</v>
      </c>
      <c r="I60" s="11">
        <v>3000</v>
      </c>
      <c r="J60" s="9" t="s">
        <v>37</v>
      </c>
      <c r="K60" s="11">
        <f t="shared" si="0"/>
        <v>3000</v>
      </c>
    </row>
    <row r="61" spans="1:11">
      <c r="A61" s="8"/>
      <c r="B61" s="9"/>
      <c r="C61" s="9">
        <v>31</v>
      </c>
      <c r="D61" s="9" t="s">
        <v>23</v>
      </c>
      <c r="E61" s="10">
        <f>COUNTIF($D$4:D61,D61)</f>
        <v>12</v>
      </c>
      <c r="F61" s="10" t="str">
        <f t="shared" si="1"/>
        <v>银付12</v>
      </c>
      <c r="G61" s="9" t="s">
        <v>57</v>
      </c>
      <c r="H61" s="9" t="s">
        <v>44</v>
      </c>
      <c r="I61" s="11">
        <v>600</v>
      </c>
      <c r="J61" s="9" t="s">
        <v>19</v>
      </c>
      <c r="K61" s="11">
        <f t="shared" si="0"/>
        <v>600</v>
      </c>
    </row>
    <row r="62" spans="1:11">
      <c r="A62" s="8"/>
      <c r="B62" s="9"/>
      <c r="C62" s="9">
        <v>31</v>
      </c>
      <c r="D62" s="9" t="s">
        <v>23</v>
      </c>
      <c r="E62" s="10">
        <f>COUNTIF($D$4:D62,D62)</f>
        <v>13</v>
      </c>
      <c r="F62" s="10" t="str">
        <f t="shared" si="1"/>
        <v>银付13</v>
      </c>
      <c r="G62" s="9" t="s">
        <v>75</v>
      </c>
      <c r="H62" s="9" t="s">
        <v>40</v>
      </c>
      <c r="I62" s="11">
        <v>400</v>
      </c>
      <c r="J62" s="9" t="s">
        <v>19</v>
      </c>
      <c r="K62" s="11">
        <f t="shared" si="0"/>
        <v>400</v>
      </c>
    </row>
  </sheetData>
  <mergeCells count="11">
    <mergeCell ref="D23:D25"/>
    <mergeCell ref="D26:D28"/>
    <mergeCell ref="D29:D31"/>
    <mergeCell ref="B1:K1"/>
    <mergeCell ref="B2:C2"/>
    <mergeCell ref="D2:D3"/>
    <mergeCell ref="E2:E3"/>
    <mergeCell ref="F2:F3"/>
    <mergeCell ref="G2:G3"/>
    <mergeCell ref="H2:I2"/>
    <mergeCell ref="J2:K2"/>
  </mergeCells>
  <dataValidations count="3">
    <dataValidation type="list" allowBlank="1" showInputMessage="1" showErrorMessage="1" sqref="J4:J31 J33:J60" xr:uid="{7814D37B-5363-E74A-8209-333F8D45D4F5}">
      <formula1>帐户名称</formula1>
    </dataValidation>
    <dataValidation type="list" allowBlank="1" showInputMessage="1" showErrorMessage="1" sqref="H4:H62" xr:uid="{AE09C39E-FE8F-824C-9143-AF2A6BE11F65}">
      <formula1>账户名称</formula1>
    </dataValidation>
    <dataValidation type="list" allowBlank="1" showInputMessage="1" showErrorMessage="1" sqref="D4:D29 D32:D62" xr:uid="{4E0681E8-32F2-0844-92FD-50B81008638B}">
      <formula1>"银收,银付,现收,现付,转"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2024-03-19T07:57:22Z</dcterms:created>
  <dcterms:modified xsi:type="dcterms:W3CDTF">2024-03-19T07:57:46Z</dcterms:modified>
</cp:coreProperties>
</file>